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9600" windowHeight="3000"/>
  </bookViews>
  <sheets>
    <sheet name="Пекарь" sheetId="1" r:id="rId1"/>
  </sheets>
  <definedNames>
    <definedName name="_xlnm.Print_Titles" localSheetId="0">Пекарь!$9:$9</definedName>
  </definedNames>
  <calcPr calcId="162913" fullCalcOnLoad="1"/>
</workbook>
</file>

<file path=xl/calcChain.xml><?xml version="1.0" encoding="utf-8"?>
<calcChain xmlns="http://schemas.openxmlformats.org/spreadsheetml/2006/main">
  <c r="D30" i="1" l="1"/>
  <c r="D29" i="1"/>
  <c r="D26" i="1"/>
  <c r="D25" i="1"/>
  <c r="C12" i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D23" i="1"/>
  <c r="D19" i="1"/>
  <c r="D17" i="1"/>
  <c r="D16" i="1"/>
  <c r="D14" i="1"/>
  <c r="D13" i="1"/>
  <c r="D12" i="1"/>
  <c r="E35" i="1" s="1"/>
  <c r="D11" i="1"/>
  <c r="C10" i="1"/>
  <c r="E33" i="1"/>
  <c r="D28" i="1"/>
  <c r="D27" i="1"/>
  <c r="D22" i="1"/>
  <c r="D21" i="1"/>
  <c r="D20" i="1"/>
  <c r="D15" i="1"/>
  <c r="E37" i="1" s="1"/>
  <c r="D31" i="1"/>
  <c r="D24" i="1"/>
  <c r="D18" i="1"/>
  <c r="D10" i="1"/>
  <c r="C11" i="1"/>
  <c r="F32" i="1"/>
  <c r="E34" i="1"/>
  <c r="E39" i="1" l="1"/>
</calcChain>
</file>

<file path=xl/sharedStrings.xml><?xml version="1.0" encoding="utf-8"?>
<sst xmlns="http://schemas.openxmlformats.org/spreadsheetml/2006/main" count="59" uniqueCount="45">
  <si>
    <t>КАРТА</t>
  </si>
  <si>
    <t>фотографии рабочего времени</t>
  </si>
  <si>
    <t>Специальность по диплому</t>
  </si>
  <si>
    <t>Профессия, должность</t>
  </si>
  <si>
    <t>(код, наименование)</t>
  </si>
  <si>
    <t>Что наблюдалось</t>
  </si>
  <si>
    <t>Текущее время, ч, мин</t>
  </si>
  <si>
    <t>Продолжительность, мин</t>
  </si>
  <si>
    <t>Итого:</t>
  </si>
  <si>
    <t>1. Подготовительно-заключительное время, Т.п.з.</t>
  </si>
  <si>
    <t>2. Время обслуживания рабочего места, Т.орг.</t>
  </si>
  <si>
    <t>3. Оперативное время, Т.оп.</t>
  </si>
  <si>
    <t>4. Время перерывов в работе, Т.пер.</t>
  </si>
  <si>
    <t>– регламентированные перерывы</t>
  </si>
  <si>
    <t>– нерегламентированные перерывы</t>
  </si>
  <si>
    <t>Подпись исполнителя</t>
  </si>
  <si>
    <t>Подпись руководителя структурного подразделения</t>
  </si>
  <si>
    <t>Перерыв на обед</t>
  </si>
  <si>
    <t>Уборка рабочего места</t>
  </si>
  <si>
    <t>Получение сменного задания</t>
  </si>
  <si>
    <t>Организация рабочего места, проверка исправности оборудования</t>
  </si>
  <si>
    <t>Подготовка сырья к производству</t>
  </si>
  <si>
    <t>Подготовка смазки, посыпки</t>
  </si>
  <si>
    <t>Выкладка изделий в лотки, корзины</t>
  </si>
  <si>
    <t>Упаковка изделий</t>
  </si>
  <si>
    <t>Уборка печей и расстоечных шкафов</t>
  </si>
  <si>
    <t>Выпечка хлебобулочных и кондитерских изделий (загрузка, выгрузка из печей, контроль процесса выпечки)</t>
  </si>
  <si>
    <t>Нарезка тостовых хлебов</t>
  </si>
  <si>
    <t>16472 Пекарь</t>
  </si>
  <si>
    <t>пекарь</t>
  </si>
  <si>
    <t>Перерыв на личные надобности</t>
  </si>
  <si>
    <t>Подъем и перемещение тяжестей, рабочая поза "стоя" - 10 мин</t>
  </si>
  <si>
    <t>Подъем и перемещение тяжестей, рабочая поза "стоя" - 15 мин</t>
  </si>
  <si>
    <t>Рабочая поза "стоя"</t>
  </si>
  <si>
    <t>№ п/п</t>
  </si>
  <si>
    <t>Наименования факторов производственной среды, показателей тяжести и напряженности трудового процесса</t>
  </si>
  <si>
    <t>Фамилия, собственное имя, отчество</t>
  </si>
  <si>
    <t xml:space="preserve">Выкладка изделий в лотки, корзины </t>
  </si>
  <si>
    <t xml:space="preserve">Подъем и перемещение тяжестей, рабочая поза "стоя" - 10 мин </t>
  </si>
  <si>
    <t>Тепловое излучение, подъем и перемещение тяжестей, рабочая поза "стоя" - 30 мин</t>
  </si>
  <si>
    <t>Тепловое излучение, подъем и перемещение тяжестей, рабочая поза "стоя" - 45 мин</t>
  </si>
  <si>
    <t>Иванова Анна Ивановна</t>
  </si>
  <si>
    <r>
      <t>Цех, участок:</t>
    </r>
    <r>
      <rPr>
        <b/>
        <sz val="12"/>
        <rFont val="Times New Roman"/>
        <family val="1"/>
        <charset val="204"/>
      </rPr>
      <t/>
    </r>
  </si>
  <si>
    <t xml:space="preserve">Дата наблюдения: </t>
  </si>
  <si>
    <t>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</si>
</sst>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 Cyr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15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left" vertical="center"/>
    </xf>
    <xf numFmtId="20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20" fontId="7" fillId="0" borderId="0" xfId="0" applyNumberFormat="1" applyFont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wrapText="1"/>
    </xf>
    <xf numFmtId="0" fontId="7" fillId="0" borderId="0" xfId="0" applyNumberFormat="1" applyFont="1"/>
    <xf numFmtId="0" fontId="7" fillId="0" borderId="0" xfId="0" applyNumberFormat="1" applyFont="1" applyBorder="1"/>
    <xf numFmtId="0" fontId="3" fillId="0" borderId="0" xfId="0" applyNumberFormat="1" applyFont="1"/>
    <xf numFmtId="0" fontId="0" fillId="0" borderId="0" xfId="0" applyNumberFormat="1"/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20" fontId="2" fillId="0" borderId="1" xfId="0" applyNumberFormat="1" applyFont="1" applyBorder="1" applyAlignment="1">
      <alignment horizontal="center" vertical="center"/>
    </xf>
    <xf numFmtId="20" fontId="6" fillId="0" borderId="3" xfId="0" applyNumberFormat="1" applyFont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20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right" vertical="top"/>
    </xf>
    <xf numFmtId="0" fontId="6" fillId="0" borderId="3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D14" sqref="D14"/>
    </sheetView>
  </sheetViews>
  <sheetFormatPr defaultRowHeight="12.75" x14ac:dyDescent="0.2"/>
  <cols>
    <col min="1" max="1" width="3.7109375" style="6" customWidth="1"/>
    <col min="2" max="2" width="33.7109375" customWidth="1"/>
    <col min="3" max="3" width="8.140625" customWidth="1"/>
    <col min="4" max="4" width="7.7109375" style="26" customWidth="1"/>
    <col min="5" max="5" width="33.7109375" customWidth="1"/>
    <col min="6" max="6" width="0" hidden="1" customWidth="1"/>
  </cols>
  <sheetData>
    <row r="1" spans="1:7" s="1" customFormat="1" ht="36" customHeight="1" x14ac:dyDescent="0.25">
      <c r="A1" s="37" t="s">
        <v>42</v>
      </c>
      <c r="B1" s="37"/>
      <c r="C1" s="37"/>
      <c r="D1" s="38" t="s">
        <v>43</v>
      </c>
      <c r="E1" s="38"/>
    </row>
    <row r="2" spans="1:7" ht="15.75" x14ac:dyDescent="0.25">
      <c r="A2" s="41" t="s">
        <v>0</v>
      </c>
      <c r="B2" s="41"/>
      <c r="C2" s="41"/>
      <c r="D2" s="41"/>
      <c r="E2" s="41"/>
    </row>
    <row r="3" spans="1:7" ht="15.75" x14ac:dyDescent="0.25">
      <c r="A3" s="42" t="s">
        <v>1</v>
      </c>
      <c r="B3" s="42"/>
      <c r="C3" s="42"/>
      <c r="D3" s="42"/>
      <c r="E3" s="42"/>
    </row>
    <row r="4" spans="1:7" ht="15.75" x14ac:dyDescent="0.25">
      <c r="A4" s="42" t="s">
        <v>44</v>
      </c>
      <c r="B4" s="42"/>
      <c r="C4" s="42"/>
      <c r="D4" s="42"/>
      <c r="E4" s="42"/>
    </row>
    <row r="5" spans="1:7" ht="15.75" x14ac:dyDescent="0.25">
      <c r="A5" s="8" t="s">
        <v>36</v>
      </c>
      <c r="B5" s="34"/>
      <c r="C5" s="43" t="s">
        <v>41</v>
      </c>
      <c r="D5" s="43"/>
      <c r="E5" s="43"/>
    </row>
    <row r="6" spans="1:7" ht="15.75" x14ac:dyDescent="0.25">
      <c r="A6" s="8" t="s">
        <v>2</v>
      </c>
      <c r="B6" s="34"/>
      <c r="C6" s="39" t="s">
        <v>29</v>
      </c>
      <c r="D6" s="39"/>
      <c r="E6" s="39"/>
    </row>
    <row r="7" spans="1:7" ht="15.75" x14ac:dyDescent="0.25">
      <c r="A7" s="8" t="s">
        <v>3</v>
      </c>
      <c r="B7" s="34"/>
      <c r="C7" s="40" t="s">
        <v>28</v>
      </c>
      <c r="D7" s="40"/>
      <c r="E7" s="40"/>
    </row>
    <row r="8" spans="1:7" ht="19.5" x14ac:dyDescent="0.3">
      <c r="A8" s="2"/>
      <c r="B8" s="3"/>
      <c r="C8" s="36" t="s">
        <v>4</v>
      </c>
      <c r="D8" s="36"/>
      <c r="E8" s="36"/>
    </row>
    <row r="9" spans="1:7" ht="51" x14ac:dyDescent="0.2">
      <c r="A9" s="7" t="s">
        <v>34</v>
      </c>
      <c r="B9" s="27" t="s">
        <v>5</v>
      </c>
      <c r="C9" s="27" t="s">
        <v>6</v>
      </c>
      <c r="D9" s="28" t="s">
        <v>7</v>
      </c>
      <c r="E9" s="4" t="s">
        <v>35</v>
      </c>
    </row>
    <row r="10" spans="1:7" s="15" customFormat="1" ht="16.5" x14ac:dyDescent="0.25">
      <c r="A10" s="10">
        <v>1</v>
      </c>
      <c r="B10" s="14" t="s">
        <v>19</v>
      </c>
      <c r="C10" s="11">
        <f>TIME(8,0,0)</f>
        <v>0.33333333333333331</v>
      </c>
      <c r="D10" s="29">
        <f>TIME(,10,0)</f>
        <v>6.9444444444444441E-3</v>
      </c>
      <c r="E10" s="12"/>
      <c r="G10" s="17"/>
    </row>
    <row r="11" spans="1:7" s="15" customFormat="1" ht="47.25" x14ac:dyDescent="0.25">
      <c r="A11" s="10">
        <v>2</v>
      </c>
      <c r="B11" s="14" t="s">
        <v>20</v>
      </c>
      <c r="C11" s="29">
        <f>C10+D10</f>
        <v>0.34027777777777773</v>
      </c>
      <c r="D11" s="29">
        <f>TIME(,10,0)</f>
        <v>6.9444444444444441E-3</v>
      </c>
      <c r="E11" s="12"/>
      <c r="G11" s="17"/>
    </row>
    <row r="12" spans="1:7" s="15" customFormat="1" ht="31.5" x14ac:dyDescent="0.25">
      <c r="A12" s="10">
        <v>3</v>
      </c>
      <c r="B12" s="14" t="s">
        <v>21</v>
      </c>
      <c r="C12" s="29">
        <f t="shared" ref="C12:C31" si="0">C11+D11</f>
        <v>0.34722222222222215</v>
      </c>
      <c r="D12" s="29">
        <f>TIME(,20,0)</f>
        <v>1.3888888888888888E-2</v>
      </c>
      <c r="E12" s="12"/>
    </row>
    <row r="13" spans="1:7" s="15" customFormat="1" ht="16.5" x14ac:dyDescent="0.25">
      <c r="A13" s="10">
        <v>4</v>
      </c>
      <c r="B13" s="14" t="s">
        <v>22</v>
      </c>
      <c r="C13" s="29">
        <f t="shared" si="0"/>
        <v>0.36111111111111105</v>
      </c>
      <c r="D13" s="29">
        <f>TIME(,15,0)</f>
        <v>1.0416666666666666E-2</v>
      </c>
      <c r="E13" s="12"/>
    </row>
    <row r="14" spans="1:7" s="15" customFormat="1" ht="63" x14ac:dyDescent="0.25">
      <c r="A14" s="10">
        <v>5</v>
      </c>
      <c r="B14" s="14" t="s">
        <v>26</v>
      </c>
      <c r="C14" s="29">
        <f t="shared" si="0"/>
        <v>0.37152777777777773</v>
      </c>
      <c r="D14" s="29">
        <f>TIME(,65,0)</f>
        <v>4.5138888888888888E-2</v>
      </c>
      <c r="E14" s="33" t="s">
        <v>39</v>
      </c>
    </row>
    <row r="15" spans="1:7" s="15" customFormat="1" ht="16.5" x14ac:dyDescent="0.25">
      <c r="A15" s="10">
        <v>6</v>
      </c>
      <c r="B15" s="14" t="s">
        <v>30</v>
      </c>
      <c r="C15" s="29">
        <f t="shared" si="0"/>
        <v>0.41666666666666663</v>
      </c>
      <c r="D15" s="29">
        <f>TIME(,10,0)</f>
        <v>6.9444444444444441E-3</v>
      </c>
      <c r="E15" s="12"/>
    </row>
    <row r="16" spans="1:7" s="15" customFormat="1" ht="31.5" x14ac:dyDescent="0.25">
      <c r="A16" s="10">
        <v>7</v>
      </c>
      <c r="B16" s="14" t="s">
        <v>37</v>
      </c>
      <c r="C16" s="29">
        <f t="shared" si="0"/>
        <v>0.42361111111111105</v>
      </c>
      <c r="D16" s="29">
        <f>TIME(,20,0)</f>
        <v>1.3888888888888888E-2</v>
      </c>
      <c r="E16" s="33" t="s">
        <v>38</v>
      </c>
    </row>
    <row r="17" spans="1:8" s="15" customFormat="1" ht="63" x14ac:dyDescent="0.25">
      <c r="A17" s="10">
        <v>8</v>
      </c>
      <c r="B17" s="14" t="s">
        <v>26</v>
      </c>
      <c r="C17" s="29">
        <f t="shared" si="0"/>
        <v>0.43749999999999994</v>
      </c>
      <c r="D17" s="29">
        <f>TIME(,90,0)</f>
        <v>6.25E-2</v>
      </c>
      <c r="E17" s="33" t="s">
        <v>40</v>
      </c>
    </row>
    <row r="18" spans="1:8" s="15" customFormat="1" ht="16.5" x14ac:dyDescent="0.25">
      <c r="A18" s="10">
        <v>9</v>
      </c>
      <c r="B18" s="14" t="s">
        <v>17</v>
      </c>
      <c r="C18" s="29">
        <f t="shared" si="0"/>
        <v>0.49999999999999994</v>
      </c>
      <c r="D18" s="29">
        <f>TIME(,30,0)</f>
        <v>2.0833333333333332E-2</v>
      </c>
      <c r="E18" s="33"/>
      <c r="H18" s="16"/>
    </row>
    <row r="19" spans="1:8" s="15" customFormat="1" ht="25.5" x14ac:dyDescent="0.25">
      <c r="A19" s="10">
        <v>10</v>
      </c>
      <c r="B19" s="14" t="s">
        <v>24</v>
      </c>
      <c r="C19" s="29">
        <f t="shared" si="0"/>
        <v>0.52083333333333326</v>
      </c>
      <c r="D19" s="29">
        <f>TIME(,20,0)</f>
        <v>1.3888888888888888E-2</v>
      </c>
      <c r="E19" s="33" t="s">
        <v>31</v>
      </c>
      <c r="H19" s="16"/>
    </row>
    <row r="20" spans="1:8" s="15" customFormat="1" ht="63" x14ac:dyDescent="0.25">
      <c r="A20" s="10">
        <v>11</v>
      </c>
      <c r="B20" s="14" t="s">
        <v>26</v>
      </c>
      <c r="C20" s="29">
        <f t="shared" si="0"/>
        <v>0.5347222222222221</v>
      </c>
      <c r="D20" s="29">
        <f>TIME(,90,0)</f>
        <v>6.25E-2</v>
      </c>
      <c r="E20" s="33" t="s">
        <v>40</v>
      </c>
      <c r="G20" s="16"/>
    </row>
    <row r="21" spans="1:8" s="15" customFormat="1" ht="16.5" x14ac:dyDescent="0.25">
      <c r="A21" s="10">
        <v>12</v>
      </c>
      <c r="B21" s="14" t="s">
        <v>30</v>
      </c>
      <c r="C21" s="29">
        <f t="shared" si="0"/>
        <v>0.5972222222222221</v>
      </c>
      <c r="D21" s="29">
        <f>TIME(,10,0)</f>
        <v>6.9444444444444441E-3</v>
      </c>
      <c r="E21" s="33"/>
      <c r="G21" s="16"/>
    </row>
    <row r="22" spans="1:8" s="15" customFormat="1" ht="31.5" x14ac:dyDescent="0.25">
      <c r="A22" s="10">
        <v>13</v>
      </c>
      <c r="B22" s="14" t="s">
        <v>23</v>
      </c>
      <c r="C22" s="29">
        <f t="shared" si="0"/>
        <v>0.60416666666666652</v>
      </c>
      <c r="D22" s="29">
        <f>TIME(,30,0)</f>
        <v>2.0833333333333332E-2</v>
      </c>
      <c r="E22" s="33" t="s">
        <v>32</v>
      </c>
    </row>
    <row r="23" spans="1:8" s="15" customFormat="1" ht="63" x14ac:dyDescent="0.25">
      <c r="A23" s="10">
        <v>14</v>
      </c>
      <c r="B23" s="14" t="s">
        <v>26</v>
      </c>
      <c r="C23" s="29">
        <f t="shared" si="0"/>
        <v>0.62499999999999989</v>
      </c>
      <c r="D23" s="29">
        <f>TIME(,60,0)</f>
        <v>4.1666666666666664E-2</v>
      </c>
      <c r="E23" s="33" t="s">
        <v>39</v>
      </c>
    </row>
    <row r="24" spans="1:8" s="15" customFormat="1" ht="16.5" x14ac:dyDescent="0.25">
      <c r="A24" s="10">
        <v>15</v>
      </c>
      <c r="B24" s="14" t="s">
        <v>17</v>
      </c>
      <c r="C24" s="29">
        <f t="shared" si="0"/>
        <v>0.66666666666666652</v>
      </c>
      <c r="D24" s="29">
        <f>TIME(,30,0)</f>
        <v>2.0833333333333332E-2</v>
      </c>
      <c r="E24" s="33"/>
      <c r="G24" s="16"/>
    </row>
    <row r="25" spans="1:8" s="15" customFormat="1" ht="31.5" x14ac:dyDescent="0.25">
      <c r="A25" s="10">
        <v>16</v>
      </c>
      <c r="B25" s="14" t="s">
        <v>37</v>
      </c>
      <c r="C25" s="29">
        <f t="shared" si="0"/>
        <v>0.68749999999999989</v>
      </c>
      <c r="D25" s="29">
        <f>TIME(,25,0)</f>
        <v>1.7361111111111112E-2</v>
      </c>
      <c r="E25" s="33" t="s">
        <v>38</v>
      </c>
      <c r="G25" s="16"/>
    </row>
    <row r="26" spans="1:8" s="15" customFormat="1" ht="63" x14ac:dyDescent="0.25">
      <c r="A26" s="10">
        <v>17</v>
      </c>
      <c r="B26" s="14" t="s">
        <v>26</v>
      </c>
      <c r="C26" s="29">
        <f t="shared" si="0"/>
        <v>0.70486111111111105</v>
      </c>
      <c r="D26" s="29">
        <f>TIME(,70,0)</f>
        <v>4.8611111111111112E-2</v>
      </c>
      <c r="E26" s="33" t="s">
        <v>39</v>
      </c>
      <c r="G26" s="16"/>
    </row>
    <row r="27" spans="1:8" s="15" customFormat="1" ht="25.5" x14ac:dyDescent="0.25">
      <c r="A27" s="10">
        <v>18</v>
      </c>
      <c r="B27" s="14" t="s">
        <v>24</v>
      </c>
      <c r="C27" s="29">
        <f t="shared" si="0"/>
        <v>0.75347222222222221</v>
      </c>
      <c r="D27" s="29">
        <f>TIME(,25,0)</f>
        <v>1.7361111111111112E-2</v>
      </c>
      <c r="E27" s="33" t="s">
        <v>31</v>
      </c>
      <c r="G27" s="16"/>
    </row>
    <row r="28" spans="1:8" s="15" customFormat="1" ht="16.5" x14ac:dyDescent="0.25">
      <c r="A28" s="10">
        <v>19</v>
      </c>
      <c r="B28" s="14" t="s">
        <v>30</v>
      </c>
      <c r="C28" s="29">
        <f t="shared" si="0"/>
        <v>0.77083333333333337</v>
      </c>
      <c r="D28" s="29">
        <f>TIME(,10,0)</f>
        <v>6.9444444444444441E-3</v>
      </c>
      <c r="E28" s="33"/>
      <c r="G28" s="16"/>
    </row>
    <row r="29" spans="1:8" s="15" customFormat="1" ht="18" customHeight="1" x14ac:dyDescent="0.25">
      <c r="A29" s="10">
        <v>20</v>
      </c>
      <c r="B29" s="22" t="s">
        <v>27</v>
      </c>
      <c r="C29" s="29">
        <f t="shared" si="0"/>
        <v>0.77777777777777779</v>
      </c>
      <c r="D29" s="29">
        <f>TIME(,35,0)</f>
        <v>2.4305555555555556E-2</v>
      </c>
      <c r="E29" s="12" t="s">
        <v>33</v>
      </c>
    </row>
    <row r="30" spans="1:8" s="15" customFormat="1" ht="31.5" x14ac:dyDescent="0.25">
      <c r="A30" s="10">
        <v>21</v>
      </c>
      <c r="B30" s="14" t="s">
        <v>25</v>
      </c>
      <c r="C30" s="29">
        <f t="shared" si="0"/>
        <v>0.80208333333333337</v>
      </c>
      <c r="D30" s="29">
        <f>TIME(,25,0)</f>
        <v>1.7361111111111112E-2</v>
      </c>
      <c r="E30" s="12"/>
    </row>
    <row r="31" spans="1:8" s="15" customFormat="1" ht="16.5" x14ac:dyDescent="0.25">
      <c r="A31" s="10">
        <v>22</v>
      </c>
      <c r="B31" s="14" t="s">
        <v>18</v>
      </c>
      <c r="C31" s="29">
        <f t="shared" si="0"/>
        <v>0.81944444444444453</v>
      </c>
      <c r="D31" s="29">
        <f>TIME(,20,0)</f>
        <v>1.3888888888888888E-2</v>
      </c>
      <c r="E31" s="12"/>
      <c r="G31" s="16"/>
    </row>
    <row r="32" spans="1:8" s="9" customFormat="1" ht="15.75" x14ac:dyDescent="0.25">
      <c r="A32" s="8" t="s">
        <v>8</v>
      </c>
      <c r="D32" s="23"/>
      <c r="F32" s="13">
        <f>SUM(F10:F30)</f>
        <v>0</v>
      </c>
    </row>
    <row r="33" spans="1:7" s="9" customFormat="1" ht="15.75" x14ac:dyDescent="0.25">
      <c r="A33" s="8" t="s">
        <v>9</v>
      </c>
      <c r="D33" s="23"/>
      <c r="E33" s="30">
        <f>SUM(D10)</f>
        <v>6.9444444444444441E-3</v>
      </c>
    </row>
    <row r="34" spans="1:7" s="9" customFormat="1" ht="15.75" x14ac:dyDescent="0.25">
      <c r="A34" s="8" t="s">
        <v>10</v>
      </c>
      <c r="D34" s="23"/>
      <c r="E34" s="31">
        <f>SUM(D11,D30,D31)</f>
        <v>3.8194444444444448E-2</v>
      </c>
    </row>
    <row r="35" spans="1:7" s="9" customFormat="1" ht="15.75" x14ac:dyDescent="0.25">
      <c r="A35" s="8" t="s">
        <v>11</v>
      </c>
      <c r="D35" s="23"/>
      <c r="E35" s="30">
        <f>SUM(D12,D13,D14,D16,D17,D19,D20,D22,D23,D25,D26,D27,D29)</f>
        <v>0.39236111111111116</v>
      </c>
      <c r="G35" s="18"/>
    </row>
    <row r="36" spans="1:7" s="9" customFormat="1" ht="15.75" x14ac:dyDescent="0.25">
      <c r="A36" s="8" t="s">
        <v>12</v>
      </c>
      <c r="D36" s="23"/>
      <c r="E36" s="19"/>
    </row>
    <row r="37" spans="1:7" s="9" customFormat="1" ht="15.75" x14ac:dyDescent="0.25">
      <c r="A37" s="8" t="s">
        <v>13</v>
      </c>
      <c r="D37" s="23"/>
      <c r="E37" s="30">
        <f>SUM(D15,D18,D21,D24,D28)</f>
        <v>6.25E-2</v>
      </c>
    </row>
    <row r="38" spans="1:7" s="9" customFormat="1" ht="15.75" x14ac:dyDescent="0.25">
      <c r="A38" s="8" t="s">
        <v>14</v>
      </c>
      <c r="D38" s="23"/>
      <c r="E38" s="31"/>
    </row>
    <row r="39" spans="1:7" s="20" customFormat="1" ht="15.75" x14ac:dyDescent="0.25">
      <c r="A39" s="19"/>
      <c r="D39" s="24"/>
      <c r="E39" s="32">
        <f>SUM(E33:E38)</f>
        <v>0.5</v>
      </c>
    </row>
    <row r="40" spans="1:7" s="9" customFormat="1" ht="15.75" x14ac:dyDescent="0.25">
      <c r="A40" s="8" t="s">
        <v>15</v>
      </c>
      <c r="D40" s="23"/>
      <c r="E40" s="35"/>
    </row>
    <row r="41" spans="1:7" s="9" customFormat="1" ht="15.75" x14ac:dyDescent="0.25">
      <c r="A41" s="8" t="s">
        <v>16</v>
      </c>
      <c r="D41" s="23"/>
      <c r="E41" s="35"/>
    </row>
    <row r="42" spans="1:7" s="9" customFormat="1" ht="15" x14ac:dyDescent="0.2">
      <c r="A42" s="21"/>
      <c r="D42" s="23"/>
    </row>
    <row r="43" spans="1:7" s="1" customFormat="1" ht="16.5" x14ac:dyDescent="0.25">
      <c r="A43" s="5"/>
      <c r="D43" s="25"/>
    </row>
    <row r="44" spans="1:7" s="1" customFormat="1" ht="16.5" x14ac:dyDescent="0.25">
      <c r="A44" s="5"/>
      <c r="D44" s="25"/>
    </row>
    <row r="45" spans="1:7" ht="15" x14ac:dyDescent="0.2">
      <c r="B45" s="9"/>
    </row>
  </sheetData>
  <mergeCells count="9">
    <mergeCell ref="C8:E8"/>
    <mergeCell ref="A1:C1"/>
    <mergeCell ref="D1:E1"/>
    <mergeCell ref="C6:E6"/>
    <mergeCell ref="C7:E7"/>
    <mergeCell ref="A2:E2"/>
    <mergeCell ref="A3:E3"/>
    <mergeCell ref="A4:E4"/>
    <mergeCell ref="C5:E5"/>
  </mergeCells>
  <phoneticPr fontId="1" type="noConversion"/>
  <pageMargins left="0.78740157480314965" right="0.39370078740157483" top="0.39370078740157483" bottom="0.2755905511811023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Пекарь</vt:lpstr>
      <vt:lpstr>Пекарь!Заголовки_для_печати</vt:lpstr>
    </vt:vector>
  </TitlesOfParts>
  <Company>willesden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Алекс</cp:lastModifiedBy>
  <cp:lastPrinted>2018-02-27T14:12:53Z</cp:lastPrinted>
  <dcterms:created xsi:type="dcterms:W3CDTF">2012-04-30T09:44:37Z</dcterms:created>
  <dcterms:modified xsi:type="dcterms:W3CDTF">2019-01-05T10:06:14Z</dcterms:modified>
</cp:coreProperties>
</file>